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r00000OVANT002\_Public2\_Utvar_TN\Odbor_ PS\___0.  PŘEJEZDY_50\_Zjednodušené dok\Balíček 712 Suchdol -  Budišov\Soutěž\"/>
    </mc:Choice>
  </mc:AlternateContent>
  <bookViews>
    <workbookView xWindow="825" yWindow="3435" windowWidth="27855" windowHeight="11385"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fukci'!$A$2:$E$7</definedName>
    <definedName name="_xlnm.Print_Area" localSheetId="1">'SO 98-98'!$B$1:$L$36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<sst xmlns="http://schemas.openxmlformats.org/spreadsheetml/2006/main" count="126" uniqueCount="87">
  <si>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</si>
  <si>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</si>
  <si>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</si>
  <si>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</si>
  <si>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</si>
  <si>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</si>
  <si>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</si>
  <si>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</si>
  <si>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</si>
  <si>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</si>
  <si>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</si>
  <si>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</si>
  <si>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</si>
  <si>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</si>
  <si>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</si>
  <si>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</si>
  <si>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</si>
  <si>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</si>
  <si>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</si>
  <si>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</si>
  <si>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</si>
  <si>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</si>
  <si>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</si>
  <si>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</si>
  <si>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</si>
  <si>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</si>
  <si>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</si>
  <si>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</si>
  <si>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</si>
  <si>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</si>
  <si>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</si>
  <si>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</si>
  <si>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</si>
  <si>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</si>
  <si>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</si>
  <si>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</si>
  <si>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</si>
  <si>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</si>
  <si>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</si>
  <si>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</si>
  <si>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</si>
  <si>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</si>
  <si>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</si>
  <si>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</si>
  <si>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</si>
  <si>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</si>
  <si>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</si>
  <si>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</si>
  <si>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</si>
  <si>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</si>
  <si>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</si>
  <si>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</si>
  <si>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</si>
  <si>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</si>
  <si>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</si>
  <si>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</si>
  <si>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</si>
  <si>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</si>
  <si>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</si>
  <si>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</si>
  <si>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</si>
  <si>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</si>
  <si>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</si>
  <si>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</si>
  <si>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</si>
  <si>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</si>
  <si>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</si>
  <si>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</si>
  <si>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</si>
  <si>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</si>
  <si>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</si>
  <si>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</si>
  <si>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</si>
  <si>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</si>
  <si>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</si>
  <si>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</si>
  <si>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V rozsahu Zjednodušené dokumentace ve stádiu 2 a ZTP</t>
  </si>
  <si>
    <t>SO 01-13-01</t>
  </si>
  <si>
    <t>SO 01-86-01</t>
  </si>
  <si>
    <t>V případě nutnosti navýšení jištění budou provedeny potřebné úpravy el. přípojky.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se zákonem o odpadech.</t>
  </si>
  <si>
    <t>Stavba 2:</t>
  </si>
  <si>
    <t>Rekonstrukce PZS přejezdu P6703 v km 7,244 trati Suchdol nad Odrou – Budišov nad Budišovkou</t>
  </si>
  <si>
    <t>Zabezpečovací zařízení (PZS) P6703 km 7,244</t>
  </si>
  <si>
    <t>Železniční přejezd P6703 km 7,244</t>
  </si>
  <si>
    <t>V souvislosti se změnou zabezpečení bude provedena úprava dopravního značení. V případě osazování dopravních značek je nutné značky osadit tak, aby nedošlo k narušení viditelnosti výstražníků dle ČSN 73 6380.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se zákonem o odpadech.</t>
  </si>
  <si>
    <t>Přípojka napájení NN P6703 km 7,244</t>
  </si>
  <si>
    <t>Dodávka a montáž pro doplnění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provedena náhrada technologie stávajícího PZS bez závor. Technologie přejezdu bude umístěna do stávajícího příp. do nového technologického objektu. Pro zjišťování volnosti kolejových úseků budou namontované nové počítače náprav, včetně ústředny pro počítače náprav. Nevyhovující stávající kabelizace bude nahrazena novou položenou ve stávající trase. V celé délce výkopu budou připoloženy min 2ks HDPE trubek a sdělovací kabel. Budou použity výstražníky s LED technologií a břevnové LED svítilny. Před výstražníky a za pohony závor bude rovná plocha (příp. se zábradlím) pro bezpečné provádění údržby. Indikace a ovládání bude upraveno na pracovišti na pracovišti JOP REMOTE 98 dispečera v ŽST Suchdol nad Odrou. Na přejezdu bude namontována nová stanice TEDIS a ústředna MEDIS. Provede se úprava adresného SW. Stávající vazba na krycí návěstidla zůstane zachována. Provede se úprava stávajícího napájení.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se zákonem o odpadech.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</si>
</sst>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family val="2"/>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1" xfId="1" applyNumberFormat="1" applyFont="1" applyFill="1" applyBorder="1" applyAlignment="1" applyProtection="1">
      <alignment horizontal="left" vertical="center"/>
      <protection locked="0"/>
    </xf>
    <xf numFmtId="14" fontId="19" fillId="0" borderId="53"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4"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5"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6"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8" xfId="1" applyNumberFormat="1" applyFont="1" applyFill="1" applyBorder="1" applyAlignment="1" applyProtection="1">
      <alignment vertical="top" wrapText="1"/>
    </xf>
    <xf numFmtId="49" fontId="12" fillId="0" borderId="39"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40" xfId="1" applyNumberFormat="1" applyFont="1" applyFill="1" applyBorder="1" applyAlignment="1" applyProtection="1">
      <alignment vertical="top"/>
    </xf>
    <xf numFmtId="0" fontId="17" fillId="4" borderId="41"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5"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7" xfId="1" applyFont="1" applyFill="1" applyBorder="1" applyAlignment="1" applyProtection="1">
      <alignment vertical="center"/>
    </xf>
    <xf numFmtId="0" fontId="22" fillId="0" borderId="0" xfId="1" applyFont="1" applyAlignment="1" applyProtection="1">
      <alignment horizontal="center"/>
    </xf>
    <xf numFmtId="0" fontId="20" fillId="0" borderId="47"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2" xfId="1" applyNumberFormat="1" applyFont="1" applyFill="1" applyBorder="1" applyAlignment="1" applyProtection="1">
      <alignment horizontal="left" vertical="center" wrapText="1"/>
    </xf>
    <xf numFmtId="14" fontId="20" fillId="0" borderId="54"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4" fontId="5" fillId="0" borderId="32" xfId="1" applyNumberFormat="1" applyFont="1" applyFill="1" applyBorder="1" applyAlignment="1" applyProtection="1">
      <alignment horizontal="right" vertical="center"/>
      <protection locked="0"/>
    </xf>
    <xf numFmtId="0" fontId="1" fillId="0" borderId="0" xfId="1" applyFill="1" applyProtection="1">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18" fillId="0" borderId="37" xfId="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166" fontId="20" fillId="0" borderId="49" xfId="1" applyNumberFormat="1" applyFont="1" applyFill="1" applyBorder="1" applyAlignment="1" applyProtection="1">
      <alignment horizontal="left" vertical="center"/>
    </xf>
    <xf numFmtId="166" fontId="20" fillId="0" borderId="38" xfId="1" applyNumberFormat="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0" fontId="18" fillId="0" borderId="50"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1"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44"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6"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33" xfId="1" applyFont="1" applyFill="1" applyBorder="1" applyAlignment="1" applyProtection="1">
      <alignment horizontal="left" vertical="top" wrapText="1"/>
    </xf>
    <xf numFmtId="0" fontId="9" fillId="0" borderId="34" xfId="1" applyFont="1" applyFill="1" applyBorder="1" applyAlignment="1" applyProtection="1">
      <alignment horizontal="left" vertical="top" wrapText="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6"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2" xfId="1" applyFont="1" applyFill="1" applyBorder="1" applyAlignment="1" applyProtection="1">
      <alignment horizontal="center" vertical="center"/>
    </xf>
    <xf numFmtId="0" fontId="17" fillId="6" borderId="36"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24"/>
  <sheetViews>
    <sheetView zoomScale="70" zoomScaleNormal="70" zoomScalePageLayoutView="70" workbookViewId="0">
      <selection activeCell="T14" sqref="T14"/>
    </sheetView>
  </sheetViews>
  <sheetFormatPr defaultRowHeight="15" x14ac:dyDescent="0.25"/>
  <cols>
    <col min="1" max="1" width="11.09765625" style="19" customWidth="1"/>
    <col min="2" max="2" width="23.19921875" style="20" customWidth="1"/>
    <col min="3" max="3" width="82.796875" style="20" customWidth="1"/>
    <col min="4" max="4" width="19.19921875" style="20" customWidth="1"/>
    <col min="5" max="5" width="21.19921875" style="19" customWidth="1"/>
    <col min="6" max="6" width="8.796875" style="2"/>
    <col min="7" max="22" width="4" style="2" customWidth="1"/>
    <col min="23" max="16384" width="8.796875" style="2"/>
  </cols>
  <sheetData>
    <row r="1" spans="1:5" ht="39" customHeight="1" thickBot="1" x14ac:dyDescent="0.3">
      <c r="A1" s="72" t="s">
        <v>80</v>
      </c>
      <c r="B1" s="109" t="s">
        <v>81</v>
      </c>
      <c r="C1" s="109"/>
      <c r="D1" s="109"/>
      <c r="E1" s="110"/>
    </row>
    <row r="2" spans="1:5" ht="39" customHeight="1" thickBot="1" x14ac:dyDescent="0.3">
      <c r="A2" s="111" t="s">
        <v>1</v>
      </c>
      <c r="B2" s="112"/>
      <c r="C2" s="112"/>
      <c r="D2" s="1" t="s">
        <v>2</v>
      </c>
      <c r="E2" s="103">
        <f>SUM(E5:E34)</f>
        <v>0</v>
      </c>
    </row>
    <row r="3" spans="1:5" s="5" customFormat="1" ht="21.75" customHeight="1" x14ac:dyDescent="0.2">
      <c r="A3" s="3"/>
      <c r="B3" s="4"/>
      <c r="C3" s="113" t="s">
        <v>3</v>
      </c>
      <c r="D3" s="114"/>
      <c r="E3" s="104"/>
    </row>
    <row r="4" spans="1:5" s="5" customFormat="1" ht="36" customHeight="1" thickBot="1" x14ac:dyDescent="0.25">
      <c r="A4" s="6" t="s">
        <v>4</v>
      </c>
      <c r="B4" s="7" t="s">
        <v>5</v>
      </c>
      <c r="C4" s="8" t="s">
        <v>6</v>
      </c>
      <c r="D4" s="9" t="s">
        <v>72</v>
      </c>
      <c r="E4" s="105" t="s">
        <v>7</v>
      </c>
    </row>
    <row r="5" spans="1:5" s="10" customFormat="1" ht="245.25" customHeight="1" thickTop="1" thickBot="1" x14ac:dyDescent="0.25">
      <c r="A5" s="12" t="s">
        <v>75</v>
      </c>
      <c r="B5" s="11" t="s">
        <v>82</v>
      </c>
      <c r="C5" s="13" t="s">
        <v>86</v>
      </c>
      <c r="D5" s="14" t="s">
        <v>76</v>
      </c>
      <c r="E5" s="106"/>
    </row>
    <row r="6" spans="1:5" s="10" customFormat="1" ht="150" customHeight="1" thickTop="1" thickBot="1" x14ac:dyDescent="0.25">
      <c r="A6" s="12" t="s">
        <v>77</v>
      </c>
      <c r="B6" s="11" t="s">
        <v>83</v>
      </c>
      <c r="C6" s="13" t="s">
        <v>84</v>
      </c>
      <c r="D6" s="14" t="s">
        <v>76</v>
      </c>
      <c r="E6" s="106"/>
    </row>
    <row r="7" spans="1:5" s="10" customFormat="1" ht="150" customHeight="1" thickTop="1" thickBot="1" x14ac:dyDescent="0.25">
      <c r="A7" s="15" t="s">
        <v>78</v>
      </c>
      <c r="B7" s="16" t="s">
        <v>85</v>
      </c>
      <c r="C7" s="17" t="s">
        <v>79</v>
      </c>
      <c r="D7" s="18" t="s">
        <v>76</v>
      </c>
      <c r="E7" s="107"/>
    </row>
    <row r="8" spans="1:5" ht="15.75" thickTop="1" x14ac:dyDescent="0.25">
      <c r="E8" s="108"/>
    </row>
    <row r="9" spans="1:5" x14ac:dyDescent="0.25">
      <c r="E9" s="108"/>
    </row>
    <row r="10" spans="1:5" x14ac:dyDescent="0.25">
      <c r="E10" s="108"/>
    </row>
    <row r="11" spans="1:5" x14ac:dyDescent="0.25">
      <c r="E11" s="108"/>
    </row>
    <row r="12" spans="1:5" x14ac:dyDescent="0.25">
      <c r="E12" s="108"/>
    </row>
    <row r="13" spans="1:5" x14ac:dyDescent="0.25">
      <c r="E13" s="108"/>
    </row>
    <row r="14" spans="1:5" x14ac:dyDescent="0.25">
      <c r="E14" s="108"/>
    </row>
    <row r="15" spans="1:5" x14ac:dyDescent="0.25">
      <c r="E15" s="108"/>
    </row>
    <row r="16" spans="1:5" x14ac:dyDescent="0.25">
      <c r="E16" s="108"/>
    </row>
    <row r="17" spans="5:5" x14ac:dyDescent="0.25">
      <c r="E17" s="108"/>
    </row>
    <row r="18" spans="5:5" x14ac:dyDescent="0.25">
      <c r="E18" s="108"/>
    </row>
    <row r="19" spans="5:5" x14ac:dyDescent="0.25">
      <c r="E19" s="108"/>
    </row>
    <row r="20" spans="5:5" x14ac:dyDescent="0.25">
      <c r="E20" s="108"/>
    </row>
    <row r="21" spans="5:5" x14ac:dyDescent="0.25">
      <c r="E21" s="108"/>
    </row>
    <row r="22" spans="5:5" x14ac:dyDescent="0.25">
      <c r="E22" s="108"/>
    </row>
    <row r="23" spans="5:5" x14ac:dyDescent="0.25">
      <c r="E23" s="108"/>
    </row>
    <row r="24" spans="5:5" x14ac:dyDescent="0.25">
      <c r="E24" s="108"/>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N25" sqref="N25"/>
    </sheetView>
  </sheetViews>
  <sheetFormatPr defaultColWidth="6.3984375" defaultRowHeight="11.25" x14ac:dyDescent="0.2"/>
  <cols>
    <col min="1" max="1" width="2.19921875" style="69" hidden="1" customWidth="1"/>
    <col min="2" max="2" width="6" style="69" customWidth="1"/>
    <col min="3" max="3" width="7.3984375" style="69" customWidth="1"/>
    <col min="4" max="4" width="7" style="69" customWidth="1"/>
    <col min="5" max="5" width="8" style="69" customWidth="1"/>
    <col min="6" max="6" width="57.296875" style="69" customWidth="1"/>
    <col min="7" max="7" width="6.296875" style="71" customWidth="1"/>
    <col min="8" max="8" width="9.09765625" style="71" customWidth="1"/>
    <col min="9" max="9" width="7.59765625" style="71" customWidth="1"/>
    <col min="10" max="10" width="7.09765625" style="71" customWidth="1"/>
    <col min="11" max="11" width="9" style="71" customWidth="1"/>
    <col min="12" max="12" width="13.296875" style="71" customWidth="1"/>
    <col min="13" max="14" width="19.796875" style="69" customWidth="1"/>
    <col min="15" max="15" width="6.3984375" style="69" customWidth="1"/>
    <col min="16" max="16384" width="6.3984375" style="69"/>
  </cols>
  <sheetData>
    <row r="1" spans="1:15" s="73" customFormat="1" ht="30.75" customHeight="1" thickTop="1" thickBot="1" x14ac:dyDescent="0.25">
      <c r="B1" s="146" t="s">
        <v>74</v>
      </c>
      <c r="C1" s="147"/>
      <c r="D1" s="147"/>
      <c r="E1" s="74"/>
      <c r="F1" s="74" t="s">
        <v>8</v>
      </c>
      <c r="G1" s="74"/>
      <c r="H1" s="75"/>
      <c r="I1" s="76"/>
      <c r="J1" s="77"/>
      <c r="K1" s="77"/>
      <c r="L1" s="78" t="s">
        <v>9</v>
      </c>
      <c r="M1" s="79"/>
    </row>
    <row r="2" spans="1:15" s="73" customFormat="1" ht="57" customHeight="1" thickTop="1" thickBot="1" x14ac:dyDescent="0.25">
      <c r="B2" s="148" t="s">
        <v>10</v>
      </c>
      <c r="C2" s="149"/>
      <c r="D2" s="22"/>
      <c r="E2" s="23"/>
      <c r="F2" s="80" t="str">
        <f>'Požadavky na výkon a fukci'!B1</f>
        <v>Rekonstrukce PZS přejezdu P6703 v km 7,244 trati Suchdol nad Odrou – Budišov nad Budišovkou</v>
      </c>
      <c r="G2" s="23"/>
      <c r="H2" s="81"/>
      <c r="I2" s="150" t="s">
        <v>11</v>
      </c>
      <c r="J2" s="151"/>
      <c r="K2" s="152">
        <f>SUM(L26+L36)</f>
        <v>0</v>
      </c>
      <c r="L2" s="153"/>
    </row>
    <row r="3" spans="1:15" s="73" customFormat="1" ht="42.75" customHeight="1" thickTop="1" thickBot="1" x14ac:dyDescent="0.25">
      <c r="B3" s="82" t="s">
        <v>12</v>
      </c>
      <c r="C3" s="83"/>
      <c r="D3" s="154" t="s">
        <v>9</v>
      </c>
      <c r="E3" s="154"/>
      <c r="F3" s="84" t="s">
        <v>13</v>
      </c>
      <c r="G3" s="85"/>
      <c r="H3" s="86"/>
      <c r="I3" s="87"/>
      <c r="J3" s="88"/>
      <c r="K3" s="155"/>
      <c r="L3" s="156"/>
    </row>
    <row r="4" spans="1:15" s="73" customFormat="1" ht="18" customHeight="1" thickTop="1" x14ac:dyDescent="0.2">
      <c r="B4" s="137" t="s">
        <v>14</v>
      </c>
      <c r="C4" s="131"/>
      <c r="D4" s="138"/>
      <c r="E4" s="89"/>
      <c r="F4" s="90" t="s">
        <v>15</v>
      </c>
      <c r="G4" s="91"/>
      <c r="H4" s="92"/>
      <c r="I4" s="139" t="s">
        <v>16</v>
      </c>
      <c r="J4" s="140"/>
      <c r="K4" s="93"/>
      <c r="L4" s="94"/>
    </row>
    <row r="5" spans="1:15" s="73" customFormat="1" ht="18" customHeight="1" x14ac:dyDescent="0.2">
      <c r="B5" s="95" t="s">
        <v>17</v>
      </c>
      <c r="C5" s="96"/>
      <c r="D5" s="96"/>
      <c r="E5" s="24" t="s">
        <v>18</v>
      </c>
      <c r="F5" s="141"/>
      <c r="G5" s="141"/>
      <c r="H5" s="142"/>
      <c r="I5" s="143" t="s">
        <v>19</v>
      </c>
      <c r="J5" s="138"/>
      <c r="K5" s="25"/>
      <c r="L5" s="97"/>
    </row>
    <row r="6" spans="1:15" s="73" customFormat="1" ht="18" customHeight="1" x14ac:dyDescent="0.2">
      <c r="B6" s="95" t="s">
        <v>20</v>
      </c>
      <c r="C6" s="96"/>
      <c r="D6" s="96"/>
      <c r="E6" s="25" t="s">
        <v>21</v>
      </c>
      <c r="F6" s="144"/>
      <c r="G6" s="144"/>
      <c r="H6" s="145"/>
      <c r="I6" s="143" t="s">
        <v>22</v>
      </c>
      <c r="J6" s="138"/>
      <c r="K6" s="25"/>
      <c r="L6" s="97"/>
      <c r="O6" s="98"/>
    </row>
    <row r="7" spans="1:15" s="73" customFormat="1" ht="18" customHeight="1" x14ac:dyDescent="0.2">
      <c r="B7" s="125" t="s">
        <v>23</v>
      </c>
      <c r="C7" s="126"/>
      <c r="D7" s="126"/>
      <c r="E7" s="26"/>
      <c r="F7" s="127" t="s">
        <v>24</v>
      </c>
      <c r="G7" s="128"/>
      <c r="H7" s="129"/>
      <c r="I7" s="130" t="s">
        <v>25</v>
      </c>
      <c r="J7" s="131"/>
      <c r="K7" s="27">
        <v>2020</v>
      </c>
      <c r="L7" s="99"/>
      <c r="O7" s="100"/>
    </row>
    <row r="8" spans="1:15" s="73" customFormat="1" ht="19.5" customHeight="1" thickBot="1" x14ac:dyDescent="0.25">
      <c r="B8" s="132" t="s">
        <v>26</v>
      </c>
      <c r="C8" s="133"/>
      <c r="D8" s="133"/>
      <c r="E8" s="28"/>
      <c r="F8" s="101" t="s">
        <v>73</v>
      </c>
      <c r="G8" s="134"/>
      <c r="H8" s="135"/>
      <c r="I8" s="136" t="s">
        <v>27</v>
      </c>
      <c r="J8" s="126"/>
      <c r="K8" s="29">
        <v>44166</v>
      </c>
      <c r="L8" s="102"/>
    </row>
    <row r="9" spans="1:15" s="21" customFormat="1" ht="9.75" customHeight="1" x14ac:dyDescent="0.2">
      <c r="B9" s="117" t="s">
        <v>0</v>
      </c>
      <c r="C9" s="118"/>
      <c r="D9" s="118"/>
      <c r="E9" s="118"/>
      <c r="F9" s="118"/>
      <c r="G9" s="118"/>
      <c r="H9" s="118"/>
      <c r="I9" s="118"/>
      <c r="J9" s="118"/>
      <c r="K9" s="30" t="s">
        <v>19</v>
      </c>
      <c r="L9" s="31">
        <v>0</v>
      </c>
    </row>
    <row r="10" spans="1:15" s="21"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21" customFormat="1" ht="15" customHeight="1" x14ac:dyDescent="0.2">
      <c r="B11" s="119"/>
      <c r="C11" s="121"/>
      <c r="D11" s="121"/>
      <c r="E11" s="121"/>
      <c r="F11" s="123"/>
      <c r="G11" s="123"/>
      <c r="H11" s="123"/>
      <c r="I11" s="121"/>
      <c r="J11" s="121"/>
      <c r="K11" s="115"/>
      <c r="L11" s="116"/>
    </row>
    <row r="12" spans="1:15" s="21" customFormat="1" ht="12.75" customHeight="1" thickBot="1" x14ac:dyDescent="0.25">
      <c r="B12" s="120"/>
      <c r="C12" s="122"/>
      <c r="D12" s="122"/>
      <c r="E12" s="122"/>
      <c r="F12" s="124"/>
      <c r="G12" s="124"/>
      <c r="H12" s="124"/>
      <c r="I12" s="122"/>
      <c r="J12" s="122"/>
      <c r="K12" s="32" t="s">
        <v>38</v>
      </c>
      <c r="L12" s="33" t="s">
        <v>39</v>
      </c>
    </row>
    <row r="13" spans="1:15" s="40" customFormat="1" ht="15" customHeight="1" thickBot="1" x14ac:dyDescent="0.25">
      <c r="A13" s="34" t="s">
        <v>40</v>
      </c>
      <c r="B13" s="35" t="s">
        <v>41</v>
      </c>
      <c r="C13" s="36">
        <v>1</v>
      </c>
      <c r="D13" s="37"/>
      <c r="E13" s="37"/>
      <c r="F13" s="38" t="s">
        <v>42</v>
      </c>
      <c r="G13" s="36"/>
      <c r="H13" s="36"/>
      <c r="I13" s="36"/>
      <c r="J13" s="36"/>
      <c r="K13" s="36"/>
      <c r="L13" s="39"/>
    </row>
    <row r="14" spans="1:15" s="40" customFormat="1" ht="13.5" customHeight="1" thickBot="1" x14ac:dyDescent="0.25">
      <c r="A14" s="41" t="s">
        <v>43</v>
      </c>
      <c r="B14" s="42">
        <f>1+MAX($B$13:B13)</f>
        <v>1</v>
      </c>
      <c r="C14" s="43" t="s">
        <v>44</v>
      </c>
      <c r="D14" s="44"/>
      <c r="E14" s="45" t="s">
        <v>45</v>
      </c>
      <c r="F14" s="46" t="s">
        <v>46</v>
      </c>
      <c r="G14" s="45" t="s">
        <v>47</v>
      </c>
      <c r="H14" s="47">
        <v>1</v>
      </c>
      <c r="I14" s="45"/>
      <c r="J14" s="48" t="str">
        <f>IF(I14=0,"",I14*H14)</f>
        <v/>
      </c>
      <c r="K14" s="49"/>
      <c r="L14" s="50">
        <f>ROUND((ROUND(H14,3))*(ROUND(K14,2)),2)</f>
        <v>0</v>
      </c>
    </row>
    <row r="15" spans="1:15" s="40" customFormat="1" ht="12.75" customHeight="1" x14ac:dyDescent="0.2">
      <c r="A15" s="41" t="s">
        <v>48</v>
      </c>
      <c r="B15" s="51"/>
      <c r="C15" s="52"/>
      <c r="D15" s="52"/>
      <c r="E15" s="52"/>
      <c r="F15" s="53" t="s">
        <v>49</v>
      </c>
      <c r="G15" s="54"/>
      <c r="H15" s="54"/>
      <c r="I15" s="54"/>
      <c r="J15" s="54"/>
      <c r="K15" s="54"/>
      <c r="L15" s="55"/>
    </row>
    <row r="16" spans="1:15" s="40" customFormat="1" ht="12.75" customHeight="1" x14ac:dyDescent="0.2">
      <c r="A16" s="41" t="s">
        <v>50</v>
      </c>
      <c r="B16" s="51"/>
      <c r="C16" s="52"/>
      <c r="D16" s="52"/>
      <c r="E16" s="52"/>
      <c r="F16" s="56" t="s">
        <v>51</v>
      </c>
      <c r="G16" s="54"/>
      <c r="H16" s="54"/>
      <c r="I16" s="54"/>
      <c r="J16" s="54"/>
      <c r="K16" s="54"/>
      <c r="L16" s="55"/>
    </row>
    <row r="17" spans="1:12" s="40" customFormat="1" ht="72" customHeight="1" thickBot="1" x14ac:dyDescent="0.25">
      <c r="A17" s="41" t="s">
        <v>52</v>
      </c>
      <c r="B17" s="57"/>
      <c r="C17" s="58"/>
      <c r="D17" s="58"/>
      <c r="E17" s="58"/>
      <c r="F17" s="59" t="s">
        <v>53</v>
      </c>
      <c r="G17" s="60"/>
      <c r="H17" s="60"/>
      <c r="I17" s="60"/>
      <c r="J17" s="60"/>
      <c r="K17" s="60"/>
      <c r="L17" s="61"/>
    </row>
    <row r="18" spans="1:12" s="40" customFormat="1" ht="13.5" customHeight="1" thickBot="1" x14ac:dyDescent="0.25">
      <c r="A18" s="41" t="s">
        <v>43</v>
      </c>
      <c r="B18" s="62">
        <f>1+MAX($B$13:B17)</f>
        <v>2</v>
      </c>
      <c r="C18" s="43" t="s">
        <v>54</v>
      </c>
      <c r="D18" s="44"/>
      <c r="E18" s="45" t="s">
        <v>45</v>
      </c>
      <c r="F18" s="46" t="s">
        <v>55</v>
      </c>
      <c r="G18" s="45" t="s">
        <v>47</v>
      </c>
      <c r="H18" s="47">
        <v>1</v>
      </c>
      <c r="I18" s="45"/>
      <c r="J18" s="48" t="str">
        <f>IF(I18=0,"",I18*H18)</f>
        <v/>
      </c>
      <c r="K18" s="49"/>
      <c r="L18" s="50">
        <f>ROUND((ROUND(H18,3))*(ROUND(K18,2)),2)</f>
        <v>0</v>
      </c>
    </row>
    <row r="19" spans="1:12" s="40" customFormat="1" ht="12.75" customHeight="1" x14ac:dyDescent="0.2">
      <c r="A19" s="41" t="s">
        <v>48</v>
      </c>
      <c r="B19" s="51"/>
      <c r="C19" s="52"/>
      <c r="D19" s="52"/>
      <c r="E19" s="52"/>
      <c r="F19" s="53" t="s">
        <v>56</v>
      </c>
      <c r="G19" s="54"/>
      <c r="H19" s="54"/>
      <c r="I19" s="54"/>
      <c r="J19" s="54"/>
      <c r="K19" s="54"/>
      <c r="L19" s="55"/>
    </row>
    <row r="20" spans="1:12" s="40" customFormat="1" ht="12.75" customHeight="1" x14ac:dyDescent="0.2">
      <c r="A20" s="41" t="s">
        <v>50</v>
      </c>
      <c r="B20" s="51"/>
      <c r="C20" s="52"/>
      <c r="D20" s="52"/>
      <c r="E20" s="52"/>
      <c r="F20" s="56" t="s">
        <v>51</v>
      </c>
      <c r="G20" s="54"/>
      <c r="H20" s="54"/>
      <c r="I20" s="54"/>
      <c r="J20" s="54"/>
      <c r="K20" s="54"/>
      <c r="L20" s="55"/>
    </row>
    <row r="21" spans="1:12" s="40" customFormat="1" ht="81" customHeight="1" thickBot="1" x14ac:dyDescent="0.25">
      <c r="A21" s="41" t="s">
        <v>52</v>
      </c>
      <c r="B21" s="57"/>
      <c r="C21" s="58"/>
      <c r="D21" s="58"/>
      <c r="E21" s="58"/>
      <c r="F21" s="59" t="s">
        <v>57</v>
      </c>
      <c r="G21" s="60"/>
      <c r="H21" s="60"/>
      <c r="I21" s="60"/>
      <c r="J21" s="60"/>
      <c r="K21" s="60"/>
      <c r="L21" s="61"/>
    </row>
    <row r="22" spans="1:12" s="40" customFormat="1" ht="13.5" customHeight="1" thickBot="1" x14ac:dyDescent="0.25">
      <c r="A22" s="41" t="s">
        <v>43</v>
      </c>
      <c r="B22" s="62">
        <f>1+MAX($B$13:B21)</f>
        <v>3</v>
      </c>
      <c r="C22" s="43" t="s">
        <v>58</v>
      </c>
      <c r="D22" s="44"/>
      <c r="E22" s="45" t="s">
        <v>45</v>
      </c>
      <c r="F22" s="46" t="s">
        <v>59</v>
      </c>
      <c r="G22" s="45" t="s">
        <v>47</v>
      </c>
      <c r="H22" s="47">
        <v>1</v>
      </c>
      <c r="I22" s="45"/>
      <c r="J22" s="48" t="str">
        <f>IF(I22=0,"",I22*H22)</f>
        <v/>
      </c>
      <c r="K22" s="49"/>
      <c r="L22" s="50">
        <f>ROUND((ROUND(H22,3))*(ROUND(K22,2)),2)</f>
        <v>0</v>
      </c>
    </row>
    <row r="23" spans="1:12" s="40" customFormat="1" ht="12.75" customHeight="1" x14ac:dyDescent="0.2">
      <c r="A23" s="41" t="s">
        <v>48</v>
      </c>
      <c r="B23" s="51"/>
      <c r="C23" s="52"/>
      <c r="D23" s="52"/>
      <c r="E23" s="52"/>
      <c r="F23" s="53" t="s">
        <v>60</v>
      </c>
      <c r="G23" s="54"/>
      <c r="H23" s="54"/>
      <c r="I23" s="54"/>
      <c r="J23" s="54"/>
      <c r="K23" s="54"/>
      <c r="L23" s="55"/>
    </row>
    <row r="24" spans="1:12" s="40" customFormat="1" ht="12.75" customHeight="1" x14ac:dyDescent="0.2">
      <c r="A24" s="41" t="s">
        <v>50</v>
      </c>
      <c r="B24" s="51"/>
      <c r="C24" s="52"/>
      <c r="D24" s="52"/>
      <c r="E24" s="52"/>
      <c r="F24" s="56" t="s">
        <v>51</v>
      </c>
      <c r="G24" s="54"/>
      <c r="H24" s="54"/>
      <c r="I24" s="54"/>
      <c r="J24" s="54"/>
      <c r="K24" s="54"/>
      <c r="L24" s="55"/>
    </row>
    <row r="25" spans="1:12" s="40" customFormat="1" ht="42.75" customHeight="1" thickBot="1" x14ac:dyDescent="0.25">
      <c r="A25" s="41" t="s">
        <v>52</v>
      </c>
      <c r="B25" s="57"/>
      <c r="C25" s="58"/>
      <c r="D25" s="58"/>
      <c r="E25" s="58"/>
      <c r="F25" s="59" t="s">
        <v>61</v>
      </c>
      <c r="G25" s="60"/>
      <c r="H25" s="60"/>
      <c r="I25" s="60"/>
      <c r="J25" s="60"/>
      <c r="K25" s="60"/>
      <c r="L25" s="61"/>
    </row>
    <row r="26" spans="1:12" ht="13.5" thickBot="1" x14ac:dyDescent="0.25">
      <c r="A26" s="63" t="s">
        <v>62</v>
      </c>
      <c r="B26" s="64" t="s">
        <v>63</v>
      </c>
      <c r="C26" s="65" t="s">
        <v>64</v>
      </c>
      <c r="D26" s="66"/>
      <c r="E26" s="66"/>
      <c r="F26" s="67" t="s">
        <v>42</v>
      </c>
      <c r="G26" s="65"/>
      <c r="H26" s="65"/>
      <c r="I26" s="65"/>
      <c r="J26" s="65"/>
      <c r="K26" s="65"/>
      <c r="L26" s="68">
        <f>SUM(L14:L25)</f>
        <v>0</v>
      </c>
    </row>
    <row r="27" spans="1:12" ht="13.5" thickBot="1" x14ac:dyDescent="0.25">
      <c r="A27" s="34" t="s">
        <v>40</v>
      </c>
      <c r="B27" s="35" t="s">
        <v>41</v>
      </c>
      <c r="C27" s="36">
        <v>2</v>
      </c>
      <c r="D27" s="37"/>
      <c r="E27" s="37"/>
      <c r="F27" s="38" t="s">
        <v>65</v>
      </c>
      <c r="G27" s="36"/>
      <c r="H27" s="36"/>
      <c r="I27" s="36"/>
      <c r="J27" s="36"/>
      <c r="K27" s="36"/>
      <c r="L27" s="39"/>
    </row>
    <row r="28" spans="1:12" s="40" customFormat="1" ht="13.5" customHeight="1" thickBot="1" x14ac:dyDescent="0.25">
      <c r="A28" s="41" t="s">
        <v>43</v>
      </c>
      <c r="B28" s="62">
        <f>1+MAX($B$13:B27)</f>
        <v>4</v>
      </c>
      <c r="C28" s="43"/>
      <c r="D28" s="44"/>
      <c r="E28" s="45" t="s">
        <v>45</v>
      </c>
      <c r="F28" s="46" t="s">
        <v>66</v>
      </c>
      <c r="G28" s="45" t="s">
        <v>47</v>
      </c>
      <c r="H28" s="47">
        <v>1</v>
      </c>
      <c r="I28" s="45"/>
      <c r="J28" s="48" t="str">
        <f>IF(I28=0,"",I28*H28)</f>
        <v/>
      </c>
      <c r="K28" s="49"/>
      <c r="L28" s="70">
        <f>ROUND((ROUND(H28,3))*(ROUND(K28,2)),2)</f>
        <v>0</v>
      </c>
    </row>
    <row r="29" spans="1:12" s="40" customFormat="1" ht="12.75" customHeight="1" x14ac:dyDescent="0.2">
      <c r="A29" s="41" t="s">
        <v>48</v>
      </c>
      <c r="B29" s="51"/>
      <c r="C29" s="52"/>
      <c r="D29" s="52"/>
      <c r="E29" s="52"/>
      <c r="F29" s="53" t="s">
        <v>67</v>
      </c>
      <c r="G29" s="54"/>
      <c r="H29" s="54"/>
      <c r="I29" s="54"/>
      <c r="J29" s="54"/>
      <c r="K29" s="54"/>
      <c r="L29" s="55"/>
    </row>
    <row r="30" spans="1:12" s="40" customFormat="1" ht="12.75" customHeight="1" x14ac:dyDescent="0.2">
      <c r="A30" s="41" t="s">
        <v>50</v>
      </c>
      <c r="B30" s="51"/>
      <c r="C30" s="52"/>
      <c r="D30" s="52"/>
      <c r="E30" s="52"/>
      <c r="F30" s="56" t="s">
        <v>51</v>
      </c>
      <c r="G30" s="54"/>
      <c r="H30" s="54"/>
      <c r="I30" s="54"/>
      <c r="J30" s="54"/>
      <c r="K30" s="54"/>
      <c r="L30" s="55"/>
    </row>
    <row r="31" spans="1:12" s="40" customFormat="1" ht="75" customHeight="1" thickBot="1" x14ac:dyDescent="0.25">
      <c r="A31" s="41" t="s">
        <v>52</v>
      </c>
      <c r="B31" s="57"/>
      <c r="C31" s="58"/>
      <c r="D31" s="58"/>
      <c r="E31" s="58"/>
      <c r="F31" s="59" t="s">
        <v>68</v>
      </c>
      <c r="G31" s="60"/>
      <c r="H31" s="60"/>
      <c r="I31" s="60"/>
      <c r="J31" s="60"/>
      <c r="K31" s="60"/>
      <c r="L31" s="61"/>
    </row>
    <row r="32" spans="1:12" s="40" customFormat="1" ht="13.5" customHeight="1" thickBot="1" x14ac:dyDescent="0.25">
      <c r="A32" s="41" t="s">
        <v>43</v>
      </c>
      <c r="B32" s="62">
        <f>1+MAX($B$13:B31)</f>
        <v>5</v>
      </c>
      <c r="C32" s="43"/>
      <c r="D32" s="44"/>
      <c r="E32" s="45" t="s">
        <v>45</v>
      </c>
      <c r="F32" s="46" t="s">
        <v>69</v>
      </c>
      <c r="G32" s="45" t="s">
        <v>47</v>
      </c>
      <c r="H32" s="47">
        <v>1</v>
      </c>
      <c r="I32" s="45"/>
      <c r="J32" s="48" t="str">
        <f>IF(I32=0,"",I32*H32)</f>
        <v/>
      </c>
      <c r="K32" s="49"/>
      <c r="L32" s="70">
        <f>ROUND((ROUND(H32,3))*(ROUND(K32,2)),2)</f>
        <v>0</v>
      </c>
    </row>
    <row r="33" spans="1:12" s="40" customFormat="1" ht="12.75" customHeight="1" x14ac:dyDescent="0.2">
      <c r="A33" s="41" t="s">
        <v>48</v>
      </c>
      <c r="B33" s="51"/>
      <c r="C33" s="52"/>
      <c r="D33" s="52"/>
      <c r="E33" s="52"/>
      <c r="F33" s="53" t="s">
        <v>70</v>
      </c>
      <c r="G33" s="54"/>
      <c r="H33" s="54"/>
      <c r="I33" s="54"/>
      <c r="J33" s="54"/>
      <c r="K33" s="54"/>
      <c r="L33" s="55"/>
    </row>
    <row r="34" spans="1:12" s="40" customFormat="1" ht="12.75" customHeight="1" x14ac:dyDescent="0.2">
      <c r="A34" s="41" t="s">
        <v>50</v>
      </c>
      <c r="B34" s="51"/>
      <c r="C34" s="52"/>
      <c r="D34" s="52"/>
      <c r="E34" s="52"/>
      <c r="F34" s="56" t="s">
        <v>51</v>
      </c>
      <c r="G34" s="54"/>
      <c r="H34" s="54"/>
      <c r="I34" s="54"/>
      <c r="J34" s="54"/>
      <c r="K34" s="54"/>
      <c r="L34" s="55"/>
    </row>
    <row r="35" spans="1:12" s="40" customFormat="1" ht="60" customHeight="1" thickBot="1" x14ac:dyDescent="0.25">
      <c r="A35" s="41" t="s">
        <v>52</v>
      </c>
      <c r="B35" s="57"/>
      <c r="C35" s="58"/>
      <c r="D35" s="58"/>
      <c r="E35" s="58"/>
      <c r="F35" s="59" t="s">
        <v>71</v>
      </c>
      <c r="G35" s="60"/>
      <c r="H35" s="60"/>
      <c r="I35" s="60"/>
      <c r="J35" s="60"/>
      <c r="K35" s="60"/>
      <c r="L35" s="61"/>
    </row>
    <row r="36" spans="1:12" ht="13.5" thickBot="1" x14ac:dyDescent="0.25">
      <c r="A36" s="63" t="s">
        <v>62</v>
      </c>
      <c r="B36" s="64" t="s">
        <v>63</v>
      </c>
      <c r="C36" s="65" t="s">
        <v>64</v>
      </c>
      <c r="D36" s="66"/>
      <c r="E36" s="66"/>
      <c r="F36" s="67" t="s">
        <v>65</v>
      </c>
      <c r="G36" s="65"/>
      <c r="H36" s="65"/>
      <c r="I36" s="65"/>
      <c r="J36" s="65"/>
      <c r="K36" s="65"/>
      <c r="L36" s="68">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Mantuanelli Jana, Ing.</cp:lastModifiedBy>
  <dcterms:created xsi:type="dcterms:W3CDTF">2020-12-08T08:47:11Z</dcterms:created>
  <dcterms:modified xsi:type="dcterms:W3CDTF">2021-01-22T11:56:20Z</dcterms:modified>
</cp:coreProperties>
</file>